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O\tonery\018\1 výzva\"/>
    </mc:Choice>
  </mc:AlternateContent>
  <xr:revisionPtr revIDLastSave="0" documentId="13_ncr:1_{05F2F9CE-9A0E-4177-9E65-C39F1AB1953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Tonery!$B$2:$T$31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S11" i="1"/>
  <c r="R12" i="1"/>
  <c r="R14" i="1"/>
  <c r="R15" i="1"/>
  <c r="R17" i="1"/>
  <c r="S18" i="1"/>
  <c r="R22" i="1"/>
  <c r="R23" i="1"/>
  <c r="R24" i="1"/>
  <c r="R28" i="1"/>
  <c r="H19" i="1"/>
  <c r="H20" i="1"/>
  <c r="H21" i="1"/>
  <c r="H22" i="1"/>
  <c r="H23" i="1"/>
  <c r="H24" i="1"/>
  <c r="H25" i="1"/>
  <c r="H26" i="1"/>
  <c r="H27" i="1"/>
  <c r="H18" i="1"/>
  <c r="O19" i="1"/>
  <c r="O20" i="1"/>
  <c r="O21" i="1"/>
  <c r="O22" i="1"/>
  <c r="O23" i="1"/>
  <c r="O24" i="1"/>
  <c r="O25" i="1"/>
  <c r="O26" i="1"/>
  <c r="O27" i="1"/>
  <c r="R19" i="1"/>
  <c r="S19" i="1"/>
  <c r="R20" i="1"/>
  <c r="S20" i="1"/>
  <c r="R21" i="1"/>
  <c r="S21" i="1"/>
  <c r="S24" i="1"/>
  <c r="R25" i="1"/>
  <c r="S25" i="1"/>
  <c r="R26" i="1"/>
  <c r="S26" i="1"/>
  <c r="R27" i="1"/>
  <c r="S27" i="1"/>
  <c r="O14" i="1"/>
  <c r="O15" i="1"/>
  <c r="O16" i="1"/>
  <c r="O17" i="1"/>
  <c r="S14" i="1"/>
  <c r="R16" i="1"/>
  <c r="S16" i="1"/>
  <c r="H14" i="1"/>
  <c r="H15" i="1"/>
  <c r="H16" i="1"/>
  <c r="R8" i="1"/>
  <c r="S9" i="1"/>
  <c r="R10" i="1"/>
  <c r="S10" i="1"/>
  <c r="R11" i="1"/>
  <c r="R13" i="1"/>
  <c r="S13" i="1"/>
  <c r="R18" i="1"/>
  <c r="O8" i="1"/>
  <c r="O9" i="1"/>
  <c r="O10" i="1"/>
  <c r="O11" i="1"/>
  <c r="O12" i="1"/>
  <c r="O13" i="1"/>
  <c r="O18" i="1"/>
  <c r="O28" i="1"/>
  <c r="H8" i="1"/>
  <c r="H9" i="1"/>
  <c r="H10" i="1"/>
  <c r="H11" i="1"/>
  <c r="H12" i="1"/>
  <c r="H13" i="1"/>
  <c r="H28" i="1"/>
  <c r="H7" i="1"/>
  <c r="S15" i="1" l="1"/>
  <c r="S23" i="1"/>
  <c r="S12" i="1"/>
  <c r="S17" i="1"/>
  <c r="S28" i="1"/>
  <c r="S22" i="1"/>
  <c r="O7" i="1"/>
  <c r="P31" i="1" s="1"/>
  <c r="S7" i="1" l="1"/>
  <c r="R7" i="1"/>
  <c r="Q31" i="1" s="1"/>
</calcChain>
</file>

<file path=xl/sharedStrings.xml><?xml version="1.0" encoding="utf-8"?>
<sst xmlns="http://schemas.openxmlformats.org/spreadsheetml/2006/main" count="112" uniqueCount="76">
  <si>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</si>
  <si>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</si>
  <si>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</si>
  <si>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</si>
  <si>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</si>
  <si>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</si>
  <si>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</si>
  <si>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</si>
  <si>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</si>
  <si>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</si>
  <si>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</si>
  <si>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</si>
  <si>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</si>
  <si>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</si>
  <si>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</si>
  <si>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</si>
  <si>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</si>
  <si>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</si>
  <si>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</si>
  <si>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</si>
  <si>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</si>
  <si>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</si>
  <si>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</si>
  <si>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</si>
  <si>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</si>
  <si>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</si>
  <si>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</si>
  <si>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</si>
  <si>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</si>
  <si>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</si>
  <si>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Originální toner. Výtěžnost 18 000 stran.</t>
  </si>
  <si>
    <t>Originální toner. Výtěžnost 12 000 stran.</t>
  </si>
  <si>
    <t>Příloha č. 2 Kupní smlouvy - technická specifikace
Tonery (II.) 018 - 2022 (originální)</t>
  </si>
  <si>
    <t>ANO</t>
  </si>
  <si>
    <t>Odpadní nádobka na toner pro TA DCC 2935 a pro TA 3505ci</t>
  </si>
  <si>
    <t>Odpadní nádobka do multifunkčního zařízení Triumph Adler TA 352ci</t>
  </si>
  <si>
    <t>Dotace karlovarského kraje -KK/2022_FEK</t>
  </si>
  <si>
    <t>FEK - Romana Kočvarová,
Tel.: 37763 3513,
E-mail: kocvarov@fek.zcu.cz</t>
  </si>
  <si>
    <r>
      <rPr>
        <b/>
        <sz val="11"/>
        <color theme="1"/>
        <rFont val="Calibri"/>
        <family val="2"/>
        <charset val="238"/>
        <scheme val="minor"/>
      </rPr>
      <t xml:space="preserve">Hradební 22,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350 02 Cheb,
</t>
    </r>
    <r>
      <rPr>
        <sz val="11"/>
        <color theme="1"/>
        <rFont val="Calibri"/>
        <family val="2"/>
        <charset val="238"/>
        <scheme val="minor"/>
      </rPr>
      <t>Fakulta ekonomická - Děkanát</t>
    </r>
  </si>
  <si>
    <t>RTI - Ing. Milan Havlík, 
Tel.: 725 965 755,
E-mail: mhavlik@rti.zcu.cz</t>
  </si>
  <si>
    <t>Univerzitní 22, 
301 00 Plzeň,
Fakulta strojní - Regionální technologický institut,
místnost UH 214</t>
  </si>
  <si>
    <t>IO - Ing. Jana Jánská Lonská,
Tel.: 606 157 205,
E-mail: jjanska@rek.zcu.cz</t>
  </si>
  <si>
    <t>Univerzitní 20, 
301 00 Plzeň,
budova CIV (Centrum informatizace a výpočetní techniky) - International Office,
místnost UI 110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</si>
  <si>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</si>
  <si>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 Toner do tiskárny HP LaserJet P2055d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</si>
  <si>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 xml:space="preserve"> Toner do tiskárny HP LaserJet P2015dn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</si>
  <si>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 toner. Výtěžnost 6 500 stran A4.</t>
  </si>
  <si>
    <t>Originální toner. Výtěžnost 7 000 stran A4.</t>
  </si>
  <si>
    <r>
      <t xml:space="preserve">Toner do tiskárny TA 352ci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</si>
  <si>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TA 352ci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</si>
  <si>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TA 352ci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</si>
  <si>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Inkoust pro HP PageWide Pro 477dw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</si>
  <si>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Žlutý toner pro TA 352ci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</si>
  <si>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Inkoust pro HP PageWide Pro 477dw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</si>
  <si>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Inkoust pro HP PageWide Pro 477dw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</si>
  <si>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Inkoust pro HP PageWide Pro 477dw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</si>
  <si>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OKI MC562 -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</si>
  <si>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OKI MC562 -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</si>
  <si>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OKI MC562 -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</si>
  <si>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OKI MC562 -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</si>
  <si>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Inkoust pro HP Officejet Pro X476dw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</si>
  <si>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Inkoust pro HP Officejet Pro X476dw MFP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</si>
  <si>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>black/černý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</si>
  <si>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>cyan/modrý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</si>
  <si>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>magenta/červený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</si>
  <si>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>yellow/žlutý</t>
    </r>
  </si>
  <si>
    <t>Originální náplň. Kapacita 182,5 ml. Výtěžnost 10 000 stran.</t>
  </si>
  <si>
    <t>Originální náplň.  Kapacita 82 ml. Výtěžnost 7 000 stran.</t>
  </si>
  <si>
    <t>Originální toner. Výtěžnost 7 000 stran.</t>
  </si>
  <si>
    <t>Originální toner. Výtěžnost 2 000 stran.</t>
  </si>
  <si>
    <t>Originální náplň. Výtěžnost 3 000 stran.</t>
  </si>
  <si>
    <t>Originální náplň. Výtěžnost 2 500 stran.</t>
  </si>
  <si>
    <t>Originální toner. Výtěžnost 18 000 listů A4.</t>
  </si>
  <si>
    <t>Originální toner. Výtěžnost 12 000 listů A4.</t>
  </si>
  <si>
    <t>Originální odpadní nádobka na 44 000 stran.</t>
  </si>
  <si>
    <t>Originální nádobka. Výtěžnost 25 000/ 100 000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</si>
</sst>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65">
    <xf numFmtId="0" fontId="0" fillId="0" borderId="0" xfId="0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/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3" fillId="0" borderId="0" xfId="0" applyFont="1" applyBorder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22" fillId="6" borderId="4" xfId="0" applyFont="1" applyFill="1" applyBorder="1" applyAlignment="1" applyProtection="1">
      <alignment horizontal="center" vertical="center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19" fillId="3" borderId="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9" fillId="3" borderId="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19" fillId="3" borderId="6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5" fillId="2" borderId="17" xfId="0" applyNumberFormat="1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23" fillId="0" borderId="0" xfId="0" applyFont="1" applyProtection="1"/>
    <xf numFmtId="0" fontId="23" fillId="0" borderId="0" xfId="0" applyFont="1" applyAlignment="1" applyProtection="1">
      <alignment horizontal="center"/>
    </xf>
    <xf numFmtId="164" fontId="16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6" fillId="5" borderId="14" xfId="0" applyFont="1" applyFill="1" applyBorder="1" applyAlignment="1" applyProtection="1">
      <alignment horizontal="left" vertical="center" wrapText="1" indent="1"/>
      <protection locked="0"/>
    </xf>
    <xf numFmtId="0" fontId="16" fillId="5" borderId="15" xfId="0" applyFont="1" applyFill="1" applyBorder="1" applyAlignment="1" applyProtection="1">
      <alignment horizontal="left" vertical="center" wrapText="1" indent="1"/>
      <protection locked="0"/>
    </xf>
    <xf numFmtId="0" fontId="16" fillId="5" borderId="22" xfId="0" applyFont="1" applyFill="1" applyBorder="1" applyAlignment="1" applyProtection="1">
      <alignment horizontal="left" vertical="center" wrapText="1" indent="1"/>
      <protection locked="0"/>
    </xf>
    <xf numFmtId="0" fontId="16" fillId="5" borderId="10" xfId="0" applyFont="1" applyFill="1" applyBorder="1" applyAlignment="1" applyProtection="1">
      <alignment horizontal="left" vertical="center" wrapText="1" indent="1"/>
      <protection locked="0"/>
    </xf>
    <xf numFmtId="0" fontId="16" fillId="5" borderId="24" xfId="0" applyFont="1" applyFill="1" applyBorder="1" applyAlignment="1" applyProtection="1">
      <alignment horizontal="left" vertical="center" wrapText="1" indent="1"/>
      <protection locked="0"/>
    </xf>
    <xf numFmtId="0" fontId="16" fillId="5" borderId="19" xfId="0" applyFont="1" applyFill="1" applyBorder="1" applyAlignment="1" applyProtection="1">
      <alignment horizontal="left" vertical="center" wrapText="1" indent="1"/>
      <protection locked="0"/>
    </xf>
    <xf numFmtId="0" fontId="16" fillId="5" borderId="1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8"/>
  <sheetViews>
    <sheetView tabSelected="1" topLeftCell="G6" zoomScale="73" zoomScaleNormal="73" workbookViewId="0">
      <selection activeCell="N9" sqref="N9:N23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70.7109375" style="5" customWidth="1"/>
    <col min="4" max="4" width="11.7109375" style="147" customWidth="1"/>
    <col min="5" max="5" width="11.28515625" style="148" customWidth="1"/>
    <col min="6" max="6" width="78.140625" style="5" customWidth="1"/>
    <col min="7" max="7" width="27.85546875" style="5" customWidth="1"/>
    <col min="8" max="8" width="20.140625" style="5" customWidth="1"/>
    <col min="9" max="9" width="24.85546875" style="5" customWidth="1"/>
    <col min="10" max="10" width="16.85546875" style="5" customWidth="1"/>
    <col min="11" max="11" width="33" style="6" customWidth="1"/>
    <col min="12" max="12" width="36" style="6" customWidth="1"/>
    <col min="13" max="13" width="45.570312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9.140625" style="7" customWidth="1"/>
    <col min="22" max="16384" width="9.140625" style="6"/>
  </cols>
  <sheetData>
    <row r="1" spans="2:21" ht="43.15" customHeight="1" x14ac:dyDescent="0.25">
      <c r="B1" s="1" t="s">
        <v>32</v>
      </c>
      <c r="C1" s="2"/>
      <c r="D1" s="3"/>
      <c r="E1" s="4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K2" s="13"/>
      <c r="L2" s="13"/>
      <c r="N2" s="10"/>
      <c r="O2" s="10"/>
      <c r="P2" s="14"/>
      <c r="Q2" s="14"/>
      <c r="S2" s="14"/>
      <c r="T2" s="15"/>
      <c r="U2" s="16"/>
    </row>
    <row r="3" spans="2:21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7"/>
      <c r="P3" s="21"/>
      <c r="Q3" s="21"/>
      <c r="R3" s="21"/>
      <c r="S3" s="21"/>
    </row>
    <row r="4" spans="2:21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0"/>
      <c r="O4" s="10"/>
      <c r="P4" s="14"/>
      <c r="Q4" s="14"/>
      <c r="S4" s="14"/>
    </row>
    <row r="5" spans="2:21" ht="34.5" customHeight="1" thickBot="1" x14ac:dyDescent="0.3">
      <c r="B5" s="24"/>
      <c r="C5" s="25"/>
      <c r="D5" s="26"/>
      <c r="E5" s="26"/>
      <c r="F5" s="10"/>
      <c r="G5" s="27" t="s">
        <v>2</v>
      </c>
      <c r="H5" s="28"/>
      <c r="I5" s="10"/>
      <c r="J5" s="10"/>
      <c r="N5" s="29"/>
      <c r="O5" s="29"/>
      <c r="Q5" s="27" t="s">
        <v>2</v>
      </c>
      <c r="U5" s="30"/>
    </row>
    <row r="6" spans="2:21" ht="102.75" customHeight="1" thickTop="1" thickBot="1" x14ac:dyDescent="0.3">
      <c r="B6" s="31" t="s">
        <v>3</v>
      </c>
      <c r="C6" s="32" t="s">
        <v>16</v>
      </c>
      <c r="D6" s="33" t="s">
        <v>4</v>
      </c>
      <c r="E6" s="32" t="s">
        <v>17</v>
      </c>
      <c r="F6" s="32" t="s">
        <v>18</v>
      </c>
      <c r="G6" s="34" t="s">
        <v>5</v>
      </c>
      <c r="H6" s="32" t="s">
        <v>13</v>
      </c>
      <c r="I6" s="32" t="s">
        <v>19</v>
      </c>
      <c r="J6" s="32" t="s">
        <v>20</v>
      </c>
      <c r="K6" s="33" t="s">
        <v>43</v>
      </c>
      <c r="L6" s="35" t="s">
        <v>21</v>
      </c>
      <c r="M6" s="32" t="s">
        <v>24</v>
      </c>
      <c r="N6" s="32" t="s">
        <v>22</v>
      </c>
      <c r="O6" s="32" t="s">
        <v>23</v>
      </c>
      <c r="P6" s="33" t="s">
        <v>6</v>
      </c>
      <c r="Q6" s="36" t="s">
        <v>7</v>
      </c>
      <c r="R6" s="37" t="s">
        <v>8</v>
      </c>
      <c r="S6" s="37" t="s">
        <v>9</v>
      </c>
      <c r="T6" s="32" t="s">
        <v>25</v>
      </c>
      <c r="U6" s="32" t="s">
        <v>26</v>
      </c>
    </row>
    <row r="7" spans="2:21" ht="29.25" customHeight="1" thickTop="1" x14ac:dyDescent="0.25">
      <c r="B7" s="38">
        <v>1</v>
      </c>
      <c r="C7" s="39" t="s">
        <v>44</v>
      </c>
      <c r="D7" s="40">
        <v>3</v>
      </c>
      <c r="E7" s="41" t="s">
        <v>27</v>
      </c>
      <c r="F7" s="39" t="s">
        <v>46</v>
      </c>
      <c r="G7" s="158"/>
      <c r="H7" s="42" t="str">
        <f t="shared" ref="H7:H28" si="0">IF(P7&gt;1999,"ANO","NE")</f>
        <v>ANO</v>
      </c>
      <c r="I7" s="43" t="s">
        <v>29</v>
      </c>
      <c r="J7" s="44" t="s">
        <v>33</v>
      </c>
      <c r="K7" s="45" t="s">
        <v>36</v>
      </c>
      <c r="L7" s="43" t="s">
        <v>37</v>
      </c>
      <c r="M7" s="43" t="s">
        <v>38</v>
      </c>
      <c r="N7" s="46">
        <v>21</v>
      </c>
      <c r="O7" s="47">
        <f>D7*P7</f>
        <v>9000</v>
      </c>
      <c r="P7" s="48">
        <v>3000</v>
      </c>
      <c r="Q7" s="151"/>
      <c r="R7" s="49">
        <f>D7*Q7</f>
        <v>0</v>
      </c>
      <c r="S7" s="50" t="str">
        <f t="shared" ref="S7" si="1">IF(ISNUMBER(Q7), IF(Q7&gt;P7,"NEVYHOVUJE","VYHOVUJE")," ")</f>
        <v xml:space="preserve"> </v>
      </c>
      <c r="T7" s="51"/>
      <c r="U7" s="51" t="s">
        <v>10</v>
      </c>
    </row>
    <row r="8" spans="2:21" ht="29.25" customHeight="1" thickBot="1" x14ac:dyDescent="0.3">
      <c r="B8" s="52">
        <v>2</v>
      </c>
      <c r="C8" s="53" t="s">
        <v>45</v>
      </c>
      <c r="D8" s="54">
        <v>1</v>
      </c>
      <c r="E8" s="55" t="s">
        <v>27</v>
      </c>
      <c r="F8" s="53" t="s">
        <v>47</v>
      </c>
      <c r="G8" s="159"/>
      <c r="H8" s="56" t="str">
        <f t="shared" si="0"/>
        <v>ANO</v>
      </c>
      <c r="I8" s="57"/>
      <c r="J8" s="58"/>
      <c r="K8" s="59"/>
      <c r="L8" s="60"/>
      <c r="M8" s="60"/>
      <c r="N8" s="61"/>
      <c r="O8" s="62">
        <f t="shared" ref="O8:O28" si="2">D8*P8</f>
        <v>3500</v>
      </c>
      <c r="P8" s="63">
        <v>3500</v>
      </c>
      <c r="Q8" s="152"/>
      <c r="R8" s="64">
        <f t="shared" ref="R8:R18" si="3">D8*Q8</f>
        <v>0</v>
      </c>
      <c r="S8" s="65" t="str">
        <f t="shared" ref="S8:S18" si="4">IF(ISNUMBER(Q8), IF(Q8&gt;P8,"NEVYHOVUJE","VYHOVUJE")," ")</f>
        <v xml:space="preserve"> </v>
      </c>
      <c r="T8" s="66"/>
      <c r="U8" s="66"/>
    </row>
    <row r="9" spans="2:21" ht="23.25" customHeight="1" x14ac:dyDescent="0.25">
      <c r="B9" s="67">
        <v>3</v>
      </c>
      <c r="C9" s="68" t="s">
        <v>48</v>
      </c>
      <c r="D9" s="69">
        <v>1</v>
      </c>
      <c r="E9" s="70" t="s">
        <v>27</v>
      </c>
      <c r="F9" s="68" t="s">
        <v>30</v>
      </c>
      <c r="G9" s="160"/>
      <c r="H9" s="71" t="str">
        <f t="shared" si="0"/>
        <v>NE</v>
      </c>
      <c r="I9" s="72" t="s">
        <v>29</v>
      </c>
      <c r="J9" s="72" t="s">
        <v>28</v>
      </c>
      <c r="K9" s="73"/>
      <c r="L9" s="72" t="s">
        <v>39</v>
      </c>
      <c r="M9" s="72" t="s">
        <v>40</v>
      </c>
      <c r="N9" s="74">
        <v>21</v>
      </c>
      <c r="O9" s="75">
        <f t="shared" si="2"/>
        <v>1500</v>
      </c>
      <c r="P9" s="76">
        <v>1500</v>
      </c>
      <c r="Q9" s="153"/>
      <c r="R9" s="77">
        <f t="shared" si="3"/>
        <v>0</v>
      </c>
      <c r="S9" s="78" t="str">
        <f t="shared" si="4"/>
        <v xml:space="preserve"> </v>
      </c>
      <c r="T9" s="79"/>
      <c r="U9" s="79" t="s">
        <v>10</v>
      </c>
    </row>
    <row r="10" spans="2:21" ht="23.25" customHeight="1" x14ac:dyDescent="0.25">
      <c r="B10" s="80">
        <v>4</v>
      </c>
      <c r="C10" s="81" t="s">
        <v>49</v>
      </c>
      <c r="D10" s="82">
        <v>1</v>
      </c>
      <c r="E10" s="83" t="s">
        <v>27</v>
      </c>
      <c r="F10" s="81" t="s">
        <v>31</v>
      </c>
      <c r="G10" s="161"/>
      <c r="H10" s="84" t="str">
        <f t="shared" si="0"/>
        <v>ANO</v>
      </c>
      <c r="I10" s="57"/>
      <c r="J10" s="57"/>
      <c r="K10" s="59"/>
      <c r="L10" s="85"/>
      <c r="M10" s="85"/>
      <c r="N10" s="61"/>
      <c r="O10" s="86">
        <f t="shared" si="2"/>
        <v>2300</v>
      </c>
      <c r="P10" s="87">
        <v>2300</v>
      </c>
      <c r="Q10" s="154"/>
      <c r="R10" s="88">
        <f t="shared" si="3"/>
        <v>0</v>
      </c>
      <c r="S10" s="89" t="str">
        <f t="shared" si="4"/>
        <v xml:space="preserve"> </v>
      </c>
      <c r="T10" s="66"/>
      <c r="U10" s="66"/>
    </row>
    <row r="11" spans="2:21" ht="23.25" customHeight="1" x14ac:dyDescent="0.25">
      <c r="B11" s="80">
        <v>5</v>
      </c>
      <c r="C11" s="81" t="s">
        <v>50</v>
      </c>
      <c r="D11" s="82">
        <v>1</v>
      </c>
      <c r="E11" s="83" t="s">
        <v>27</v>
      </c>
      <c r="F11" s="81" t="s">
        <v>31</v>
      </c>
      <c r="G11" s="161"/>
      <c r="H11" s="84" t="str">
        <f t="shared" si="0"/>
        <v>ANO</v>
      </c>
      <c r="I11" s="57"/>
      <c r="J11" s="57"/>
      <c r="K11" s="59"/>
      <c r="L11" s="85"/>
      <c r="M11" s="85"/>
      <c r="N11" s="61"/>
      <c r="O11" s="86">
        <f t="shared" si="2"/>
        <v>2300</v>
      </c>
      <c r="P11" s="87">
        <v>2300</v>
      </c>
      <c r="Q11" s="154"/>
      <c r="R11" s="88">
        <f t="shared" si="3"/>
        <v>0</v>
      </c>
      <c r="S11" s="89" t="str">
        <f t="shared" si="4"/>
        <v xml:space="preserve"> </v>
      </c>
      <c r="T11" s="66"/>
      <c r="U11" s="66"/>
    </row>
    <row r="12" spans="2:21" ht="23.25" customHeight="1" x14ac:dyDescent="0.25">
      <c r="B12" s="80">
        <v>6</v>
      </c>
      <c r="C12" s="81" t="s">
        <v>52</v>
      </c>
      <c r="D12" s="82">
        <v>1</v>
      </c>
      <c r="E12" s="83" t="s">
        <v>27</v>
      </c>
      <c r="F12" s="81" t="s">
        <v>31</v>
      </c>
      <c r="G12" s="161"/>
      <c r="H12" s="84" t="str">
        <f t="shared" si="0"/>
        <v>ANO</v>
      </c>
      <c r="I12" s="57"/>
      <c r="J12" s="57"/>
      <c r="K12" s="59"/>
      <c r="L12" s="85"/>
      <c r="M12" s="85"/>
      <c r="N12" s="61"/>
      <c r="O12" s="86">
        <f t="shared" si="2"/>
        <v>2300</v>
      </c>
      <c r="P12" s="87">
        <v>2300</v>
      </c>
      <c r="Q12" s="154"/>
      <c r="R12" s="88">
        <f t="shared" si="3"/>
        <v>0</v>
      </c>
      <c r="S12" s="89" t="str">
        <f t="shared" si="4"/>
        <v xml:space="preserve"> </v>
      </c>
      <c r="T12" s="66"/>
      <c r="U12" s="66"/>
    </row>
    <row r="13" spans="2:21" ht="23.25" customHeight="1" x14ac:dyDescent="0.25">
      <c r="B13" s="80">
        <v>7</v>
      </c>
      <c r="C13" s="81" t="s">
        <v>51</v>
      </c>
      <c r="D13" s="82">
        <v>1</v>
      </c>
      <c r="E13" s="83" t="s">
        <v>27</v>
      </c>
      <c r="F13" s="81" t="s">
        <v>66</v>
      </c>
      <c r="G13" s="161"/>
      <c r="H13" s="84" t="str">
        <f t="shared" si="0"/>
        <v>ANO</v>
      </c>
      <c r="I13" s="57"/>
      <c r="J13" s="57"/>
      <c r="K13" s="59"/>
      <c r="L13" s="85"/>
      <c r="M13" s="85"/>
      <c r="N13" s="61"/>
      <c r="O13" s="86">
        <f t="shared" si="2"/>
        <v>2250</v>
      </c>
      <c r="P13" s="87">
        <v>2250</v>
      </c>
      <c r="Q13" s="154"/>
      <c r="R13" s="88">
        <f t="shared" si="3"/>
        <v>0</v>
      </c>
      <c r="S13" s="89" t="str">
        <f t="shared" si="4"/>
        <v xml:space="preserve"> </v>
      </c>
      <c r="T13" s="66"/>
      <c r="U13" s="66"/>
    </row>
    <row r="14" spans="2:21" ht="23.25" customHeight="1" x14ac:dyDescent="0.25">
      <c r="B14" s="80">
        <v>8</v>
      </c>
      <c r="C14" s="81" t="s">
        <v>53</v>
      </c>
      <c r="D14" s="82">
        <v>1</v>
      </c>
      <c r="E14" s="83" t="s">
        <v>27</v>
      </c>
      <c r="F14" s="81" t="s">
        <v>67</v>
      </c>
      <c r="G14" s="161"/>
      <c r="H14" s="84" t="str">
        <f t="shared" si="0"/>
        <v>ANO</v>
      </c>
      <c r="I14" s="57"/>
      <c r="J14" s="57"/>
      <c r="K14" s="59"/>
      <c r="L14" s="85"/>
      <c r="M14" s="85"/>
      <c r="N14" s="61"/>
      <c r="O14" s="86">
        <f t="shared" si="2"/>
        <v>2000</v>
      </c>
      <c r="P14" s="87">
        <v>2000</v>
      </c>
      <c r="Q14" s="154"/>
      <c r="R14" s="88">
        <f t="shared" ref="R14:R17" si="5">D14*Q14</f>
        <v>0</v>
      </c>
      <c r="S14" s="89" t="str">
        <f t="shared" ref="S14:S17" si="6">IF(ISNUMBER(Q14), IF(Q14&gt;P14,"NEVYHOVUJE","VYHOVUJE")," ")</f>
        <v xml:space="preserve"> </v>
      </c>
      <c r="T14" s="66"/>
      <c r="U14" s="66"/>
    </row>
    <row r="15" spans="2:21" ht="23.25" customHeight="1" x14ac:dyDescent="0.25">
      <c r="B15" s="80">
        <v>9</v>
      </c>
      <c r="C15" s="81" t="s">
        <v>54</v>
      </c>
      <c r="D15" s="82">
        <v>1</v>
      </c>
      <c r="E15" s="83" t="s">
        <v>27</v>
      </c>
      <c r="F15" s="81" t="s">
        <v>67</v>
      </c>
      <c r="G15" s="161"/>
      <c r="H15" s="84" t="str">
        <f t="shared" si="0"/>
        <v>ANO</v>
      </c>
      <c r="I15" s="57"/>
      <c r="J15" s="57"/>
      <c r="K15" s="59"/>
      <c r="L15" s="85"/>
      <c r="M15" s="85"/>
      <c r="N15" s="61"/>
      <c r="O15" s="86">
        <f t="shared" si="2"/>
        <v>2000</v>
      </c>
      <c r="P15" s="87">
        <v>2000</v>
      </c>
      <c r="Q15" s="154"/>
      <c r="R15" s="88">
        <f t="shared" si="5"/>
        <v>0</v>
      </c>
      <c r="S15" s="89" t="str">
        <f t="shared" si="6"/>
        <v xml:space="preserve"> </v>
      </c>
      <c r="T15" s="66"/>
      <c r="U15" s="66"/>
    </row>
    <row r="16" spans="2:21" ht="23.25" customHeight="1" x14ac:dyDescent="0.25">
      <c r="B16" s="80">
        <v>10</v>
      </c>
      <c r="C16" s="81" t="s">
        <v>55</v>
      </c>
      <c r="D16" s="82">
        <v>1</v>
      </c>
      <c r="E16" s="83" t="s">
        <v>27</v>
      </c>
      <c r="F16" s="81" t="s">
        <v>67</v>
      </c>
      <c r="G16" s="161"/>
      <c r="H16" s="84" t="str">
        <f t="shared" si="0"/>
        <v>ANO</v>
      </c>
      <c r="I16" s="57"/>
      <c r="J16" s="57"/>
      <c r="K16" s="59"/>
      <c r="L16" s="85"/>
      <c r="M16" s="85"/>
      <c r="N16" s="61"/>
      <c r="O16" s="86">
        <f t="shared" si="2"/>
        <v>2000</v>
      </c>
      <c r="P16" s="87">
        <v>2000</v>
      </c>
      <c r="Q16" s="154"/>
      <c r="R16" s="88">
        <f t="shared" si="5"/>
        <v>0</v>
      </c>
      <c r="S16" s="89" t="str">
        <f t="shared" si="6"/>
        <v xml:space="preserve"> </v>
      </c>
      <c r="T16" s="66"/>
      <c r="U16" s="66"/>
    </row>
    <row r="17" spans="2:21" ht="23.25" customHeight="1" x14ac:dyDescent="0.25">
      <c r="B17" s="80">
        <v>11</v>
      </c>
      <c r="C17" s="81" t="s">
        <v>56</v>
      </c>
      <c r="D17" s="82">
        <v>2</v>
      </c>
      <c r="E17" s="83" t="s">
        <v>27</v>
      </c>
      <c r="F17" s="81" t="s">
        <v>68</v>
      </c>
      <c r="G17" s="161"/>
      <c r="H17" s="84" t="s">
        <v>28</v>
      </c>
      <c r="I17" s="57"/>
      <c r="J17" s="57"/>
      <c r="K17" s="59"/>
      <c r="L17" s="85"/>
      <c r="M17" s="85"/>
      <c r="N17" s="61"/>
      <c r="O17" s="86">
        <f t="shared" si="2"/>
        <v>4600</v>
      </c>
      <c r="P17" s="87">
        <v>2300</v>
      </c>
      <c r="Q17" s="154"/>
      <c r="R17" s="88">
        <f t="shared" si="5"/>
        <v>0</v>
      </c>
      <c r="S17" s="89" t="str">
        <f t="shared" si="6"/>
        <v xml:space="preserve"> </v>
      </c>
      <c r="T17" s="66"/>
      <c r="U17" s="66"/>
    </row>
    <row r="18" spans="2:21" ht="23.25" customHeight="1" x14ac:dyDescent="0.25">
      <c r="B18" s="80">
        <v>12</v>
      </c>
      <c r="C18" s="81" t="s">
        <v>57</v>
      </c>
      <c r="D18" s="82">
        <v>2</v>
      </c>
      <c r="E18" s="83" t="s">
        <v>27</v>
      </c>
      <c r="F18" s="81" t="s">
        <v>69</v>
      </c>
      <c r="G18" s="161"/>
      <c r="H18" s="84" t="str">
        <f t="shared" si="0"/>
        <v>NE</v>
      </c>
      <c r="I18" s="57"/>
      <c r="J18" s="57"/>
      <c r="K18" s="59"/>
      <c r="L18" s="85"/>
      <c r="M18" s="85"/>
      <c r="N18" s="61"/>
      <c r="O18" s="86">
        <f t="shared" si="2"/>
        <v>3800</v>
      </c>
      <c r="P18" s="87">
        <v>1900</v>
      </c>
      <c r="Q18" s="154"/>
      <c r="R18" s="88">
        <f t="shared" si="3"/>
        <v>0</v>
      </c>
      <c r="S18" s="89" t="str">
        <f t="shared" si="4"/>
        <v xml:space="preserve"> </v>
      </c>
      <c r="T18" s="66"/>
      <c r="U18" s="66"/>
    </row>
    <row r="19" spans="2:21" ht="23.25" customHeight="1" x14ac:dyDescent="0.25">
      <c r="B19" s="80">
        <v>13</v>
      </c>
      <c r="C19" s="81" t="s">
        <v>58</v>
      </c>
      <c r="D19" s="82">
        <v>2</v>
      </c>
      <c r="E19" s="83" t="s">
        <v>27</v>
      </c>
      <c r="F19" s="81" t="s">
        <v>69</v>
      </c>
      <c r="G19" s="161"/>
      <c r="H19" s="84" t="str">
        <f t="shared" si="0"/>
        <v>NE</v>
      </c>
      <c r="I19" s="57"/>
      <c r="J19" s="57"/>
      <c r="K19" s="59"/>
      <c r="L19" s="85"/>
      <c r="M19" s="85"/>
      <c r="N19" s="61"/>
      <c r="O19" s="86">
        <f t="shared" si="2"/>
        <v>3800</v>
      </c>
      <c r="P19" s="87">
        <v>1900</v>
      </c>
      <c r="Q19" s="154"/>
      <c r="R19" s="88">
        <f t="shared" ref="R19:R28" si="7">D19*Q19</f>
        <v>0</v>
      </c>
      <c r="S19" s="89" t="str">
        <f t="shared" ref="S19:S28" si="8">IF(ISNUMBER(Q19), IF(Q19&gt;P19,"NEVYHOVUJE","VYHOVUJE")," ")</f>
        <v xml:space="preserve"> </v>
      </c>
      <c r="T19" s="66"/>
      <c r="U19" s="66"/>
    </row>
    <row r="20" spans="2:21" ht="23.25" customHeight="1" x14ac:dyDescent="0.25">
      <c r="B20" s="80">
        <v>14</v>
      </c>
      <c r="C20" s="81" t="s">
        <v>59</v>
      </c>
      <c r="D20" s="82">
        <v>2</v>
      </c>
      <c r="E20" s="83" t="s">
        <v>27</v>
      </c>
      <c r="F20" s="81" t="s">
        <v>69</v>
      </c>
      <c r="G20" s="161"/>
      <c r="H20" s="84" t="str">
        <f t="shared" si="0"/>
        <v>NE</v>
      </c>
      <c r="I20" s="57"/>
      <c r="J20" s="57"/>
      <c r="K20" s="59"/>
      <c r="L20" s="85"/>
      <c r="M20" s="85"/>
      <c r="N20" s="61"/>
      <c r="O20" s="86">
        <f t="shared" si="2"/>
        <v>3800</v>
      </c>
      <c r="P20" s="87">
        <v>1900</v>
      </c>
      <c r="Q20" s="154"/>
      <c r="R20" s="88">
        <f t="shared" si="7"/>
        <v>0</v>
      </c>
      <c r="S20" s="89" t="str">
        <f t="shared" si="8"/>
        <v xml:space="preserve"> </v>
      </c>
      <c r="T20" s="66"/>
      <c r="U20" s="66"/>
    </row>
    <row r="21" spans="2:21" ht="23.25" customHeight="1" x14ac:dyDescent="0.25">
      <c r="B21" s="80">
        <v>15</v>
      </c>
      <c r="C21" s="81" t="s">
        <v>34</v>
      </c>
      <c r="D21" s="82">
        <v>6</v>
      </c>
      <c r="E21" s="83" t="s">
        <v>27</v>
      </c>
      <c r="F21" s="81" t="s">
        <v>75</v>
      </c>
      <c r="G21" s="161"/>
      <c r="H21" s="84" t="str">
        <f t="shared" si="0"/>
        <v>NE</v>
      </c>
      <c r="I21" s="57"/>
      <c r="J21" s="57"/>
      <c r="K21" s="59"/>
      <c r="L21" s="85"/>
      <c r="M21" s="85"/>
      <c r="N21" s="61"/>
      <c r="O21" s="86">
        <f t="shared" si="2"/>
        <v>1200</v>
      </c>
      <c r="P21" s="87">
        <v>200</v>
      </c>
      <c r="Q21" s="154"/>
      <c r="R21" s="88">
        <f t="shared" si="7"/>
        <v>0</v>
      </c>
      <c r="S21" s="89" t="str">
        <f t="shared" si="8"/>
        <v xml:space="preserve"> </v>
      </c>
      <c r="T21" s="66"/>
      <c r="U21" s="66"/>
    </row>
    <row r="22" spans="2:21" ht="23.25" customHeight="1" x14ac:dyDescent="0.25">
      <c r="B22" s="80">
        <v>16</v>
      </c>
      <c r="C22" s="81" t="s">
        <v>60</v>
      </c>
      <c r="D22" s="82">
        <v>1</v>
      </c>
      <c r="E22" s="83" t="s">
        <v>27</v>
      </c>
      <c r="F22" s="81" t="s">
        <v>70</v>
      </c>
      <c r="G22" s="161"/>
      <c r="H22" s="84" t="str">
        <f t="shared" si="0"/>
        <v>NE</v>
      </c>
      <c r="I22" s="57"/>
      <c r="J22" s="57"/>
      <c r="K22" s="59"/>
      <c r="L22" s="85"/>
      <c r="M22" s="85"/>
      <c r="N22" s="61"/>
      <c r="O22" s="86">
        <f t="shared" si="2"/>
        <v>1600</v>
      </c>
      <c r="P22" s="87">
        <v>1600</v>
      </c>
      <c r="Q22" s="154"/>
      <c r="R22" s="88">
        <f t="shared" si="7"/>
        <v>0</v>
      </c>
      <c r="S22" s="89" t="str">
        <f t="shared" si="8"/>
        <v xml:space="preserve"> </v>
      </c>
      <c r="T22" s="66"/>
      <c r="U22" s="66"/>
    </row>
    <row r="23" spans="2:21" ht="23.25" customHeight="1" thickBot="1" x14ac:dyDescent="0.3">
      <c r="B23" s="90">
        <v>17</v>
      </c>
      <c r="C23" s="91" t="s">
        <v>61</v>
      </c>
      <c r="D23" s="92">
        <v>1</v>
      </c>
      <c r="E23" s="93" t="s">
        <v>27</v>
      </c>
      <c r="F23" s="91" t="s">
        <v>71</v>
      </c>
      <c r="G23" s="162"/>
      <c r="H23" s="94" t="str">
        <f t="shared" si="0"/>
        <v>NE</v>
      </c>
      <c r="I23" s="95"/>
      <c r="J23" s="95"/>
      <c r="K23" s="96"/>
      <c r="L23" s="97"/>
      <c r="M23" s="97"/>
      <c r="N23" s="98"/>
      <c r="O23" s="99">
        <f t="shared" si="2"/>
        <v>1600</v>
      </c>
      <c r="P23" s="100">
        <v>1600</v>
      </c>
      <c r="Q23" s="155"/>
      <c r="R23" s="101">
        <f t="shared" si="7"/>
        <v>0</v>
      </c>
      <c r="S23" s="102" t="str">
        <f t="shared" si="8"/>
        <v xml:space="preserve"> </v>
      </c>
      <c r="T23" s="103"/>
      <c r="U23" s="103"/>
    </row>
    <row r="24" spans="2:21" ht="23.25" customHeight="1" x14ac:dyDescent="0.25">
      <c r="B24" s="104">
        <v>18</v>
      </c>
      <c r="C24" s="105" t="s">
        <v>62</v>
      </c>
      <c r="D24" s="106">
        <v>2</v>
      </c>
      <c r="E24" s="107" t="s">
        <v>27</v>
      </c>
      <c r="F24" s="105" t="s">
        <v>72</v>
      </c>
      <c r="G24" s="163"/>
      <c r="H24" s="108" t="str">
        <f t="shared" si="0"/>
        <v>NE</v>
      </c>
      <c r="I24" s="57" t="s">
        <v>29</v>
      </c>
      <c r="J24" s="57" t="s">
        <v>28</v>
      </c>
      <c r="K24" s="59"/>
      <c r="L24" s="57" t="s">
        <v>41</v>
      </c>
      <c r="M24" s="57" t="s">
        <v>42</v>
      </c>
      <c r="N24" s="61">
        <v>21</v>
      </c>
      <c r="O24" s="109">
        <f t="shared" si="2"/>
        <v>3000</v>
      </c>
      <c r="P24" s="110">
        <v>1500</v>
      </c>
      <c r="Q24" s="156"/>
      <c r="R24" s="111">
        <f t="shared" si="7"/>
        <v>0</v>
      </c>
      <c r="S24" s="112" t="str">
        <f t="shared" si="8"/>
        <v xml:space="preserve"> </v>
      </c>
      <c r="T24" s="66"/>
      <c r="U24" s="66" t="s">
        <v>10</v>
      </c>
    </row>
    <row r="25" spans="2:21" ht="23.25" customHeight="1" x14ac:dyDescent="0.25">
      <c r="B25" s="80">
        <v>19</v>
      </c>
      <c r="C25" s="81" t="s">
        <v>63</v>
      </c>
      <c r="D25" s="82">
        <v>2</v>
      </c>
      <c r="E25" s="83" t="s">
        <v>27</v>
      </c>
      <c r="F25" s="81" t="s">
        <v>73</v>
      </c>
      <c r="G25" s="161"/>
      <c r="H25" s="84" t="str">
        <f t="shared" si="0"/>
        <v>ANO</v>
      </c>
      <c r="I25" s="57"/>
      <c r="J25" s="57"/>
      <c r="K25" s="59"/>
      <c r="L25" s="60"/>
      <c r="M25" s="60"/>
      <c r="N25" s="61"/>
      <c r="O25" s="86">
        <f t="shared" si="2"/>
        <v>4600</v>
      </c>
      <c r="P25" s="87">
        <v>2300</v>
      </c>
      <c r="Q25" s="154"/>
      <c r="R25" s="88">
        <f t="shared" si="7"/>
        <v>0</v>
      </c>
      <c r="S25" s="89" t="str">
        <f t="shared" si="8"/>
        <v xml:space="preserve"> </v>
      </c>
      <c r="T25" s="66"/>
      <c r="U25" s="66"/>
    </row>
    <row r="26" spans="2:21" ht="23.25" customHeight="1" x14ac:dyDescent="0.25">
      <c r="B26" s="80">
        <v>20</v>
      </c>
      <c r="C26" s="81" t="s">
        <v>64</v>
      </c>
      <c r="D26" s="82">
        <v>2</v>
      </c>
      <c r="E26" s="83" t="s">
        <v>27</v>
      </c>
      <c r="F26" s="81" t="s">
        <v>73</v>
      </c>
      <c r="G26" s="161"/>
      <c r="H26" s="84" t="str">
        <f t="shared" si="0"/>
        <v>ANO</v>
      </c>
      <c r="I26" s="57"/>
      <c r="J26" s="57"/>
      <c r="K26" s="59"/>
      <c r="L26" s="60"/>
      <c r="M26" s="60"/>
      <c r="N26" s="61"/>
      <c r="O26" s="86">
        <f t="shared" si="2"/>
        <v>4600</v>
      </c>
      <c r="P26" s="87">
        <v>2300</v>
      </c>
      <c r="Q26" s="154"/>
      <c r="R26" s="88">
        <f t="shared" si="7"/>
        <v>0</v>
      </c>
      <c r="S26" s="89" t="str">
        <f t="shared" si="8"/>
        <v xml:space="preserve"> </v>
      </c>
      <c r="T26" s="66"/>
      <c r="U26" s="66"/>
    </row>
    <row r="27" spans="2:21" ht="23.25" customHeight="1" x14ac:dyDescent="0.25">
      <c r="B27" s="80">
        <v>21</v>
      </c>
      <c r="C27" s="81" t="s">
        <v>65</v>
      </c>
      <c r="D27" s="82">
        <v>2</v>
      </c>
      <c r="E27" s="83" t="s">
        <v>27</v>
      </c>
      <c r="F27" s="81" t="s">
        <v>73</v>
      </c>
      <c r="G27" s="161"/>
      <c r="H27" s="84" t="str">
        <f t="shared" si="0"/>
        <v>ANO</v>
      </c>
      <c r="I27" s="57"/>
      <c r="J27" s="57"/>
      <c r="K27" s="59"/>
      <c r="L27" s="60"/>
      <c r="M27" s="60"/>
      <c r="N27" s="61"/>
      <c r="O27" s="86">
        <f t="shared" si="2"/>
        <v>4600</v>
      </c>
      <c r="P27" s="87">
        <v>2300</v>
      </c>
      <c r="Q27" s="154"/>
      <c r="R27" s="88">
        <f t="shared" si="7"/>
        <v>0</v>
      </c>
      <c r="S27" s="89" t="str">
        <f t="shared" si="8"/>
        <v xml:space="preserve"> </v>
      </c>
      <c r="T27" s="66"/>
      <c r="U27" s="66"/>
    </row>
    <row r="28" spans="2:21" ht="23.25" customHeight="1" thickBot="1" x14ac:dyDescent="0.3">
      <c r="B28" s="113">
        <v>22</v>
      </c>
      <c r="C28" s="114" t="s">
        <v>35</v>
      </c>
      <c r="D28" s="115">
        <v>1</v>
      </c>
      <c r="E28" s="116" t="s">
        <v>27</v>
      </c>
      <c r="F28" s="114" t="s">
        <v>74</v>
      </c>
      <c r="G28" s="164"/>
      <c r="H28" s="117" t="str">
        <f t="shared" si="0"/>
        <v>NE</v>
      </c>
      <c r="I28" s="118"/>
      <c r="J28" s="118"/>
      <c r="K28" s="119"/>
      <c r="L28" s="120"/>
      <c r="M28" s="120"/>
      <c r="N28" s="121"/>
      <c r="O28" s="122">
        <f t="shared" si="2"/>
        <v>450</v>
      </c>
      <c r="P28" s="123">
        <v>450</v>
      </c>
      <c r="Q28" s="157"/>
      <c r="R28" s="124">
        <f t="shared" si="7"/>
        <v>0</v>
      </c>
      <c r="S28" s="125" t="str">
        <f t="shared" si="8"/>
        <v xml:space="preserve"> </v>
      </c>
      <c r="T28" s="126"/>
      <c r="U28" s="126"/>
    </row>
    <row r="29" spans="2:21" ht="16.5" thickTop="1" thickBot="1" x14ac:dyDescent="0.3">
      <c r="C29" s="6"/>
      <c r="D29" s="6"/>
      <c r="E29" s="6"/>
      <c r="F29" s="6"/>
      <c r="G29" s="6"/>
      <c r="H29" s="6"/>
      <c r="I29" s="6"/>
      <c r="J29" s="6"/>
      <c r="N29" s="6"/>
      <c r="O29" s="6"/>
      <c r="R29" s="127"/>
    </row>
    <row r="30" spans="2:21" ht="60.75" customHeight="1" thickTop="1" thickBot="1" x14ac:dyDescent="0.3">
      <c r="B30" s="128" t="s">
        <v>14</v>
      </c>
      <c r="C30" s="129"/>
      <c r="D30" s="129"/>
      <c r="E30" s="129"/>
      <c r="F30" s="129"/>
      <c r="G30" s="129"/>
      <c r="H30" s="130"/>
      <c r="I30" s="131"/>
      <c r="J30" s="131"/>
      <c r="K30" s="131"/>
      <c r="L30" s="30"/>
      <c r="M30" s="30"/>
      <c r="N30" s="132"/>
      <c r="O30" s="132"/>
      <c r="P30" s="133" t="s">
        <v>11</v>
      </c>
      <c r="Q30" s="134" t="s">
        <v>12</v>
      </c>
      <c r="R30" s="135"/>
      <c r="S30" s="136"/>
      <c r="T30" s="29"/>
      <c r="U30" s="137"/>
    </row>
    <row r="31" spans="2:21" ht="33.75" customHeight="1" thickTop="1" thickBot="1" x14ac:dyDescent="0.3">
      <c r="B31" s="138" t="s">
        <v>15</v>
      </c>
      <c r="C31" s="139"/>
      <c r="D31" s="139"/>
      <c r="E31" s="139"/>
      <c r="F31" s="139"/>
      <c r="G31" s="139"/>
      <c r="H31" s="140"/>
      <c r="I31" s="141"/>
      <c r="L31" s="8"/>
      <c r="M31" s="8"/>
      <c r="N31" s="142"/>
      <c r="O31" s="142"/>
      <c r="P31" s="143">
        <f>SUM(O7:O28)</f>
        <v>66800</v>
      </c>
      <c r="Q31" s="144">
        <f>SUM(R7:R28)</f>
        <v>0</v>
      </c>
      <c r="R31" s="145"/>
      <c r="S31" s="146"/>
    </row>
    <row r="32" spans="2:21" ht="14.25" customHeight="1" thickTop="1" x14ac:dyDescent="0.25"/>
    <row r="33" spans="2:3" ht="14.25" customHeight="1" x14ac:dyDescent="0.25">
      <c r="B33" s="149"/>
    </row>
    <row r="34" spans="2:3" ht="14.25" customHeight="1" x14ac:dyDescent="0.25">
      <c r="B34" s="150"/>
      <c r="C34" s="149"/>
    </row>
    <row r="35" spans="2:3" ht="14.25" customHeight="1" x14ac:dyDescent="0.25"/>
    <row r="36" spans="2:3" ht="14.25" customHeight="1" x14ac:dyDescent="0.25"/>
    <row r="37" spans="2:3" ht="14.25" customHeight="1" x14ac:dyDescent="0.25"/>
    <row r="38" spans="2:3" ht="14.25" customHeight="1" x14ac:dyDescent="0.25"/>
    <row r="39" spans="2:3" ht="14.25" customHeight="1" x14ac:dyDescent="0.25"/>
    <row r="40" spans="2:3" ht="14.25" customHeight="1" x14ac:dyDescent="0.25"/>
    <row r="41" spans="2:3" ht="14.25" customHeight="1" x14ac:dyDescent="0.25"/>
    <row r="42" spans="2:3" ht="14.25" customHeight="1" x14ac:dyDescent="0.25"/>
    <row r="43" spans="2:3" ht="14.25" customHeight="1" x14ac:dyDescent="0.25"/>
    <row r="44" spans="2:3" ht="14.25" customHeight="1" x14ac:dyDescent="0.25"/>
    <row r="45" spans="2:3" ht="14.25" customHeight="1" x14ac:dyDescent="0.25"/>
    <row r="46" spans="2:3" ht="14.25" customHeight="1" x14ac:dyDescent="0.25"/>
    <row r="47" spans="2:3" ht="14.25" customHeight="1" x14ac:dyDescent="0.25"/>
    <row r="48" spans="2:3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</sheetData>
  <sheetProtection algorithmName="SHA-512" hashValue="RRJT/CXHus7tfMymk/auKGjfCFR8cl6CS9DXOZwzM3eQkQh3vObrB/24hgJjbod5KQhvbH68dxCQ6elmf0y6HQ==" saltValue="vSOpjwici9L5mtg9Sfh8ng==" spinCount="100000" sheet="1" objects="1" scenarios="1"/>
  <mergeCells count="29">
    <mergeCell ref="M24:M28"/>
    <mergeCell ref="L24:L28"/>
    <mergeCell ref="L9:L23"/>
    <mergeCell ref="M9:M23"/>
    <mergeCell ref="B31:G31"/>
    <mergeCell ref="Q31:S31"/>
    <mergeCell ref="N7:N8"/>
    <mergeCell ref="N9:N23"/>
    <mergeCell ref="N24:N28"/>
    <mergeCell ref="L7:L8"/>
    <mergeCell ref="M7:M8"/>
    <mergeCell ref="K7:K8"/>
    <mergeCell ref="K9:K23"/>
    <mergeCell ref="K24:K28"/>
    <mergeCell ref="J7:J8"/>
    <mergeCell ref="I7:I8"/>
    <mergeCell ref="I9:I23"/>
    <mergeCell ref="J9:J23"/>
    <mergeCell ref="I24:I28"/>
    <mergeCell ref="J24:J28"/>
    <mergeCell ref="B1:C1"/>
    <mergeCell ref="B30:G30"/>
    <mergeCell ref="Q30:S30"/>
    <mergeCell ref="T7:T8"/>
    <mergeCell ref="U7:U8"/>
    <mergeCell ref="T24:T28"/>
    <mergeCell ref="U24:U28"/>
    <mergeCell ref="T9:T23"/>
    <mergeCell ref="U9:U23"/>
  </mergeCells>
  <conditionalFormatting sqref="B7:B28">
    <cfRule type="containsBlanks" dxfId="15" priority="61">
      <formula>LEN(TRIM(B7))=0</formula>
    </cfRule>
  </conditionalFormatting>
  <conditionalFormatting sqref="B7:B28">
    <cfRule type="cellIs" dxfId="14" priority="56" operator="greaterThanOrEqual">
      <formula>1</formula>
    </cfRule>
  </conditionalFormatting>
  <conditionalFormatting sqref="S7:S28">
    <cfRule type="cellIs" dxfId="13" priority="53" operator="equal">
      <formula>"VYHOVUJE"</formula>
    </cfRule>
  </conditionalFormatting>
  <conditionalFormatting sqref="S7:S28">
    <cfRule type="cellIs" dxfId="12" priority="52" operator="equal">
      <formula>"NEVYHOVUJE"</formula>
    </cfRule>
  </conditionalFormatting>
  <conditionalFormatting sqref="G7:G28 Q7:Q28">
    <cfRule type="containsBlanks" dxfId="11" priority="33">
      <formula>LEN(TRIM(G7))=0</formula>
    </cfRule>
  </conditionalFormatting>
  <conditionalFormatting sqref="G7:G28 Q7:Q28">
    <cfRule type="notContainsBlanks" dxfId="10" priority="31">
      <formula>LEN(TRIM(G7))&gt;0</formula>
    </cfRule>
  </conditionalFormatting>
  <conditionalFormatting sqref="G7:G28 Q7:Q28">
    <cfRule type="notContainsBlanks" dxfId="9" priority="30">
      <formula>LEN(TRIM(G7))&gt;0</formula>
    </cfRule>
  </conditionalFormatting>
  <conditionalFormatting sqref="G7:G28">
    <cfRule type="notContainsBlanks" dxfId="8" priority="29">
      <formula>LEN(TRIM(G7))&gt;0</formula>
    </cfRule>
  </conditionalFormatting>
  <conditionalFormatting sqref="H7:H28">
    <cfRule type="containsBlanks" dxfId="7" priority="7">
      <formula>LEN(TRIM(H7))=0</formula>
    </cfRule>
  </conditionalFormatting>
  <conditionalFormatting sqref="H7:H28">
    <cfRule type="notContainsBlanks" dxfId="6" priority="8">
      <formula>LEN(TRIM(H7))&gt;0</formula>
    </cfRule>
  </conditionalFormatting>
  <conditionalFormatting sqref="H7:H28">
    <cfRule type="containsText" dxfId="5" priority="6" operator="containsText" text="ANO">
      <formula>NOT(ISERROR(SEARCH("ANO",H7)))</formula>
    </cfRule>
  </conditionalFormatting>
  <conditionalFormatting sqref="D11:D27">
    <cfRule type="containsBlanks" dxfId="4" priority="5">
      <formula>LEN(TRIM(D11))=0</formula>
    </cfRule>
  </conditionalFormatting>
  <conditionalFormatting sqref="D9:D10">
    <cfRule type="containsBlanks" dxfId="3" priority="4">
      <formula>LEN(TRIM(D9))=0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28">
    <cfRule type="containsBlanks" dxfId="0" priority="1">
      <formula>LEN(TRIM(D28))=0</formula>
    </cfRule>
  </conditionalFormatting>
  <dataValidations count="3">
    <dataValidation type="list" showInputMessage="1" showErrorMessage="1" sqref="J7 H7:H28" xr:uid="{00000000-0002-0000-0000-000001000000}">
      <formula1>"ANO,NE"</formula1>
    </dataValidation>
    <dataValidation type="list" showInputMessage="1" showErrorMessage="1" sqref="E7:E28" xr:uid="{159DAAFD-6896-4978-AA3F-71BA9184D97F}">
      <formula1>"ks,bal,sada,"</formula1>
    </dataValidation>
    <dataValidation type="list" allowBlank="1" showInputMessage="1" showErrorMessage="1" sqref="J24" xr:uid="{1ED62328-5529-4B89-B39E-02F108730F5E}">
      <formula1>"ANO,NE"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2022-04-08T12:06:26Z</cp:lastPrinted>
  <dcterms:created xsi:type="dcterms:W3CDTF">2014-03-05T12:43:32Z</dcterms:created>
  <dcterms:modified xsi:type="dcterms:W3CDTF">2022-04-22T07:20:39Z</dcterms:modified>
</cp:coreProperties>
</file>